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ita.barthakur\Desktop\IT SD Forms\"/>
    </mc:Choice>
  </mc:AlternateContent>
  <bookViews>
    <workbookView showHorizontalScroll="0" showSheetTabs="0" xWindow="0" yWindow="0" windowWidth="23040" windowHeight="9060"/>
  </bookViews>
  <sheets>
    <sheet name="Form" sheetId="1" r:id="rId1"/>
    <sheet name="IT_Page" sheetId="4" r:id="rId2"/>
    <sheet name="DataLookup" sheetId="2" r:id="rId3"/>
  </sheets>
  <definedNames>
    <definedName name="ppp">Form!#REF!</definedName>
  </definedNames>
  <calcPr calcId="171027"/>
</workbook>
</file>

<file path=xl/calcChain.xml><?xml version="1.0" encoding="utf-8"?>
<calcChain xmlns="http://schemas.openxmlformats.org/spreadsheetml/2006/main">
  <c r="K25" i="1" l="1"/>
  <c r="K26" i="1"/>
  <c r="K27" i="1"/>
  <c r="D28" i="1"/>
  <c r="H28" i="1"/>
  <c r="D38" i="1" s="1"/>
  <c r="D45" i="1"/>
  <c r="H45" i="1"/>
  <c r="F46" i="1"/>
  <c r="D47" i="1"/>
  <c r="B1" i="4"/>
  <c r="B2" i="4"/>
  <c r="B3" i="4"/>
  <c r="B5" i="4"/>
  <c r="B9" i="4"/>
  <c r="B10" i="4"/>
  <c r="B11" i="4"/>
  <c r="B12" i="4"/>
  <c r="B13" i="4"/>
  <c r="B18" i="4"/>
  <c r="B19" i="4"/>
  <c r="B20" i="4"/>
  <c r="B21" i="4"/>
  <c r="B22" i="4"/>
  <c r="B26" i="4"/>
  <c r="A36" i="2"/>
  <c r="A37" i="2"/>
  <c r="A38" i="2"/>
  <c r="A39" i="2"/>
  <c r="B30" i="4" l="1"/>
  <c r="B28" i="4"/>
</calcChain>
</file>

<file path=xl/comments1.xml><?xml version="1.0" encoding="utf-8"?>
<comments xmlns="http://schemas.openxmlformats.org/spreadsheetml/2006/main">
  <authors>
    <author>LHRSClarkJ</author>
  </authors>
  <commentList>
    <comment ref="F15" authorId="0" shapeId="0">
      <text>
        <r>
          <rPr>
            <b/>
            <sz val="8"/>
            <color indexed="81"/>
            <rFont val="Tahoma"/>
            <family val="2"/>
          </rPr>
          <t>The BAA Account code will have been provided to your organisation via Commercial Telecoms / Retail.  Please engage with your Commercial Telecoms/Retail contact if unknown.</t>
        </r>
      </text>
    </comment>
  </commentList>
</comments>
</file>

<file path=xl/sharedStrings.xml><?xml version="1.0" encoding="utf-8"?>
<sst xmlns="http://schemas.openxmlformats.org/spreadsheetml/2006/main" count="80" uniqueCount="71">
  <si>
    <t>Phone</t>
  </si>
  <si>
    <t>Phone Type</t>
  </si>
  <si>
    <t>Number</t>
  </si>
  <si>
    <t>Expected Location/Use</t>
  </si>
  <si>
    <t>Section 1 - Requestor Information</t>
  </si>
  <si>
    <t>Please Select</t>
  </si>
  <si>
    <t>Phone Extension Number</t>
  </si>
  <si>
    <t>Current Device</t>
  </si>
  <si>
    <t xml:space="preserve"> with a </t>
  </si>
  <si>
    <t xml:space="preserve">Confirmation of Request - You wish to replace your current </t>
  </si>
  <si>
    <t>The new handset you have chosen is unable to support an expansion module. Please either change the phone or remove the expansion module.</t>
  </si>
  <si>
    <t>Erricson Handset</t>
  </si>
  <si>
    <t>Cisco Handset</t>
  </si>
  <si>
    <t>Erricson Handset + Expansion Module (Extra programmable buttons)</t>
  </si>
  <si>
    <t>Cisco Handset + Expansion Module (Extra programmable buttons)</t>
  </si>
  <si>
    <t>Conference Star Phone (Polycom)</t>
  </si>
  <si>
    <t>Conference Star Phone (Cisco)</t>
  </si>
  <si>
    <t>Please select your current phone handset type</t>
  </si>
  <si>
    <t>Section 2 - Current Phone / Extension details</t>
  </si>
  <si>
    <t>Section 3 - New Handset requirements / installation details</t>
  </si>
  <si>
    <t>Current Location - Site</t>
  </si>
  <si>
    <t>Current Location - Building</t>
  </si>
  <si>
    <t>Current Location - Room / Area</t>
  </si>
  <si>
    <t>Section 4 - Available connectivity for the upgraded handset</t>
  </si>
  <si>
    <t>Your current handset connects to the new IP Telephony system, because of this you do not need to answer the below questions.</t>
  </si>
  <si>
    <t>Is there currently a working desktop PC or a WYSE device beside the current handset?</t>
  </si>
  <si>
    <t>Is a laptop able to connect to the BAA network where the current handset is?</t>
  </si>
  <si>
    <t>Locations</t>
  </si>
  <si>
    <t>Please enter the asset number of the PC or WYSE device here</t>
  </si>
  <si>
    <t>Please enter the floor/wall port number the network cable connects back to, if the cable does not connect back to a floor/wall port, please describe how it enters the floor/wall.</t>
  </si>
  <si>
    <t>Please describe the area the new phone is to be installed into e.g. On a desk, in a hallway, at an aircraft stand etc.</t>
  </si>
  <si>
    <t>Requestor Information</t>
  </si>
  <si>
    <t>Caller Search Code</t>
  </si>
  <si>
    <t>Affected User Search Code</t>
  </si>
  <si>
    <t>Information Field Details</t>
  </si>
  <si>
    <t>Description</t>
  </si>
  <si>
    <t>Current Handset Details</t>
  </si>
  <si>
    <t>Upgrade Details</t>
  </si>
  <si>
    <t>Upgrade is for an analogue handset, please initially review the capabilities of the network within the area for IPT connectivity to perform an IP handset install, and/or confirm the analogue handset connects back to the TDM estate to support an enhanced handset.</t>
  </si>
  <si>
    <t>Connectivity Lookup</t>
  </si>
  <si>
    <t>v3</t>
  </si>
  <si>
    <t>Contact Name</t>
  </si>
  <si>
    <t>Company Name</t>
  </si>
  <si>
    <t>Contact's Number</t>
  </si>
  <si>
    <r>
      <t xml:space="preserve">BAA Account Code 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** Used for billing purposes</t>
    </r>
  </si>
  <si>
    <t>Contact's e-mail address</t>
  </si>
  <si>
    <t xml:space="preserve">T&amp;Cs </t>
  </si>
  <si>
    <t>Phone Handset Upgrade</t>
  </si>
  <si>
    <t>LHR Terminal 1</t>
  </si>
  <si>
    <t>LHR Terminal 2</t>
  </si>
  <si>
    <t>LHR Terminal 3</t>
  </si>
  <si>
    <t>LHR Terminal 4</t>
  </si>
  <si>
    <t>LHR Terminal 5</t>
  </si>
  <si>
    <t>LHR Other</t>
  </si>
  <si>
    <t>Basic Analogue Handset (Plant Rooms, Comms Rooms, etc.)</t>
  </si>
  <si>
    <t>Standard Office IPT Handset (Cisco 7911)</t>
  </si>
  <si>
    <t>Enhanced Office IPT Handset (Cisco 7962G)</t>
  </si>
  <si>
    <t>Enhanced Office IPT Handset (Cisco 7962G) with Expansion Module (Cisco 7914)</t>
  </si>
  <si>
    <t>Expansion Module (Cisco 7914) only, (to extend capabilities of already in situ Cisco 7962G)</t>
  </si>
  <si>
    <t>Line Only (For FAX, PDQ Devices, etc.)</t>
  </si>
  <si>
    <t>!!! No Selection Made !!!</t>
  </si>
  <si>
    <t>Analogue Handset</t>
  </si>
  <si>
    <t>Cisco 7911</t>
  </si>
  <si>
    <t>Cisco 7962G</t>
  </si>
  <si>
    <t>Cisco 7962G Plus Cisco 7914</t>
  </si>
  <si>
    <t>Cisco 7962G Required for module to function</t>
  </si>
  <si>
    <t>Line Only (Fax/Modem)</t>
  </si>
  <si>
    <t>Please select the handset type you wish to upgrade to.</t>
  </si>
  <si>
    <t>Heathrow Commercial Telecoms Telephony Services Request Form</t>
  </si>
  <si>
    <r>
      <t xml:space="preserve">This form caters for upgrading a single phone handset.  A maximum of 9 forms can be submitted at one time.  If greater than 9 devices require upgrading, please contact heathrow@sita.aero
There are 4 sections to this form, please scroll down to complete them all.  All fields in yellow are mandatory.
Please complete this form in full and return it to </t>
    </r>
    <r>
      <rPr>
        <b/>
        <u/>
        <sz val="8"/>
        <rFont val="Arial"/>
        <family val="2"/>
      </rPr>
      <t>heathrow@sita.aero</t>
    </r>
    <r>
      <rPr>
        <sz val="8"/>
        <rFont val="Arial"/>
        <family val="2"/>
      </rPr>
      <t xml:space="preserve"> to action. The form content will then be verified, Terms and Conditions acceptance requested, and on agreement receipt - the service implemented within the agreed SLA timeframe.
</t>
    </r>
  </si>
  <si>
    <t xml:space="preserve">To determine how your current handset connects to the telephone system and if a direct swap of a new handset is possible, please answer the following questions (with a yellow background). If a direct swap is not possible, IT will contact you with the alternative options and to establish your new requirements.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</si>
</sst>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Arial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u/>
      <sz val="10"/>
      <color indexed="12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b/>
      <i/>
      <sz val="10"/>
      <color indexed="60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sz val="10"/>
      <color indexed="55"/>
      <name val="Arial"/>
      <family val="2"/>
    </font>
    <font>
      <sz val="10"/>
      <color indexed="23"/>
      <name val="Arial"/>
      <family val="2"/>
    </font>
    <font>
      <b/>
      <sz val="26"/>
      <name val="Arial"/>
      <family val="2"/>
    </font>
    <font>
      <b/>
      <sz val="8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color indexed="9"/>
      <name val="Arial"/>
      <family val="2"/>
    </font>
    <font>
      <b/>
      <sz val="1"/>
      <color indexed="9"/>
      <name val="Arial"/>
      <family val="2"/>
    </font>
    <font>
      <sz val="10"/>
      <color indexed="8"/>
      <name val="Arial"/>
      <family val="2"/>
    </font>
    <font>
      <b/>
      <sz val="8"/>
      <color indexed="9"/>
      <name val="Arial"/>
      <family val="2"/>
    </font>
    <font>
      <b/>
      <u/>
      <sz val="8"/>
      <name val="Arial"/>
      <family val="2"/>
    </font>
    <font>
      <sz val="8"/>
      <color rgb="FF000000"/>
      <name val="Tahoma"/>
      <family val="2"/>
    </font>
    <font>
      <b/>
      <sz val="12"/>
      <name val="Arial"/>
      <family val="2"/>
    </font>
    <font>
      <b/>
      <u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hair">
        <color indexed="22"/>
      </bottom>
      <diagonal/>
    </border>
    <border>
      <left/>
      <right/>
      <top style="hair">
        <color indexed="22"/>
      </top>
      <bottom style="hair">
        <color indexed="22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8" fillId="0" borderId="0" xfId="0" applyFont="1"/>
    <xf numFmtId="0" fontId="0" fillId="0" borderId="0" xfId="0" applyProtection="1"/>
    <xf numFmtId="0" fontId="0" fillId="2" borderId="0" xfId="0" applyFill="1" applyProtection="1"/>
    <xf numFmtId="0" fontId="3" fillId="0" borderId="0" xfId="0" applyFont="1" applyProtection="1"/>
    <xf numFmtId="0" fontId="7" fillId="0" borderId="0" xfId="0" applyFont="1" applyProtection="1"/>
    <xf numFmtId="0" fontId="3" fillId="0" borderId="0" xfId="0" applyFont="1" applyAlignment="1" applyProtection="1">
      <alignment horizontal="left"/>
    </xf>
    <xf numFmtId="0" fontId="7" fillId="0" borderId="0" xfId="0" applyFont="1" applyAlignment="1" applyProtection="1">
      <alignment vertical="center"/>
    </xf>
    <xf numFmtId="0" fontId="5" fillId="0" borderId="0" xfId="0" applyFont="1" applyAlignment="1" applyProtection="1">
      <alignment wrapText="1"/>
    </xf>
    <xf numFmtId="0" fontId="3" fillId="0" borderId="0" xfId="0" applyFont="1" applyAlignment="1" applyProtection="1">
      <alignment horizontal="left" wrapText="1"/>
    </xf>
    <xf numFmtId="0" fontId="5" fillId="3" borderId="0" xfId="0" applyFont="1" applyFill="1" applyProtection="1"/>
    <xf numFmtId="0" fontId="0" fillId="0" borderId="0" xfId="0" applyFill="1" applyProtection="1"/>
    <xf numFmtId="0" fontId="5" fillId="0" borderId="0" xfId="0" applyFont="1" applyProtection="1"/>
    <xf numFmtId="0" fontId="12" fillId="0" borderId="0" xfId="0" applyFont="1"/>
    <xf numFmtId="0" fontId="0" fillId="0" borderId="0" xfId="0" quotePrefix="1"/>
    <xf numFmtId="0" fontId="11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vertical="center"/>
    </xf>
    <xf numFmtId="0" fontId="5" fillId="2" borderId="0" xfId="0" applyFont="1" applyFill="1" applyProtection="1"/>
    <xf numFmtId="0" fontId="14" fillId="2" borderId="0" xfId="0" applyFont="1" applyFill="1" applyProtection="1"/>
    <xf numFmtId="0" fontId="15" fillId="2" borderId="0" xfId="0" applyFont="1" applyFill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  <xf numFmtId="0" fontId="0" fillId="0" borderId="0" xfId="0" applyAlignment="1">
      <alignment wrapText="1"/>
    </xf>
    <xf numFmtId="0" fontId="14" fillId="2" borderId="0" xfId="0" applyNumberFormat="1" applyFont="1" applyFill="1" applyProtection="1"/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 wrapText="1"/>
    </xf>
    <xf numFmtId="0" fontId="5" fillId="0" borderId="0" xfId="0" applyFont="1" applyFill="1" applyProtection="1"/>
    <xf numFmtId="0" fontId="1" fillId="0" borderId="0" xfId="0" applyFont="1" applyProtection="1"/>
    <xf numFmtId="0" fontId="20" fillId="2" borderId="0" xfId="0" applyFont="1" applyFill="1" applyProtection="1"/>
    <xf numFmtId="0" fontId="20" fillId="0" borderId="0" xfId="0" applyFont="1" applyProtection="1"/>
    <xf numFmtId="0" fontId="21" fillId="0" borderId="0" xfId="0" applyFont="1" applyAlignment="1" applyProtection="1">
      <alignment vertical="center" wrapText="1"/>
    </xf>
    <xf numFmtId="0" fontId="24" fillId="0" borderId="0" xfId="0" applyFont="1" applyAlignment="1" applyProtection="1">
      <alignment vertical="center" wrapText="1"/>
    </xf>
    <xf numFmtId="0" fontId="3" fillId="0" borderId="0" xfId="0" applyFont="1"/>
    <xf numFmtId="0" fontId="18" fillId="0" borderId="0" xfId="0" applyFont="1"/>
    <xf numFmtId="0" fontId="5" fillId="0" borderId="0" xfId="0" applyFont="1"/>
    <xf numFmtId="0" fontId="0" fillId="0" borderId="0" xfId="0" applyAlignment="1" applyProtection="1">
      <alignment vertical="top"/>
    </xf>
    <xf numFmtId="0" fontId="22" fillId="4" borderId="1" xfId="0" applyFont="1" applyFill="1" applyBorder="1" applyAlignment="1" applyProtection="1">
      <alignment horizontal="right" wrapText="1"/>
    </xf>
    <xf numFmtId="0" fontId="22" fillId="4" borderId="2" xfId="0" applyFont="1" applyFill="1" applyBorder="1" applyAlignment="1" applyProtection="1">
      <alignment horizontal="right" wrapText="1"/>
    </xf>
    <xf numFmtId="0" fontId="3" fillId="0" borderId="1" xfId="0" applyFont="1" applyBorder="1" applyAlignment="1" applyProtection="1">
      <alignment horizontal="left"/>
    </xf>
    <xf numFmtId="0" fontId="2" fillId="4" borderId="1" xfId="0" applyFont="1" applyFill="1" applyBorder="1" applyProtection="1">
      <protection locked="0"/>
    </xf>
    <xf numFmtId="0" fontId="3" fillId="0" borderId="2" xfId="0" applyFont="1" applyBorder="1" applyAlignment="1" applyProtection="1">
      <alignment horizontal="left"/>
    </xf>
    <xf numFmtId="0" fontId="2" fillId="4" borderId="2" xfId="0" applyFont="1" applyFill="1" applyBorder="1" applyProtection="1">
      <protection locked="0"/>
    </xf>
    <xf numFmtId="0" fontId="3" fillId="4" borderId="1" xfId="0" applyFont="1" applyFill="1" applyBorder="1" applyProtection="1">
      <protection locked="0"/>
    </xf>
    <xf numFmtId="0" fontId="3" fillId="4" borderId="2" xfId="0" applyFont="1" applyFill="1" applyBorder="1" applyProtection="1">
      <protection locked="0"/>
    </xf>
    <xf numFmtId="0" fontId="4" fillId="4" borderId="2" xfId="1" applyFill="1" applyBorder="1" applyAlignment="1" applyProtection="1">
      <protection locked="0"/>
    </xf>
    <xf numFmtId="0" fontId="3" fillId="0" borderId="2" xfId="0" applyFont="1" applyBorder="1" applyAlignment="1" applyProtection="1">
      <alignment horizontal="left" wrapText="1"/>
    </xf>
    <xf numFmtId="0" fontId="13" fillId="0" borderId="0" xfId="0" applyFont="1" applyAlignment="1" applyProtection="1">
      <alignment horizontal="center"/>
    </xf>
    <xf numFmtId="0" fontId="28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wrapText="1"/>
    </xf>
    <xf numFmtId="0" fontId="17" fillId="0" borderId="0" xfId="0" applyFont="1" applyAlignment="1" applyProtection="1">
      <alignment horizontal="right" vertical="center" wrapText="1" indent="1"/>
    </xf>
    <xf numFmtId="0" fontId="23" fillId="0" borderId="0" xfId="0" applyFont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19" fillId="0" borderId="2" xfId="0" applyFont="1" applyBorder="1" applyAlignment="1" applyProtection="1">
      <alignment horizontal="left" vertical="center" wrapText="1"/>
    </xf>
  </cellXfs>
  <cellStyles count="2">
    <cellStyle name="Hyperlink" xfId="1" builtinId="8"/>
    <cellStyle name="Normal" xfId="0" builtinId="0"/>
  </cellStyles>
  <dxfs count="17"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 patternType="lightUp">
          <fgColor indexed="55"/>
          <bgColor indexed="9"/>
        </patternFill>
      </fill>
    </dxf>
    <dxf>
      <fill>
        <patternFill patternType="lightUp">
          <fgColor indexed="55"/>
          <bgColor indexed="9"/>
        </patternFill>
      </fill>
    </dxf>
    <dxf>
      <fill>
        <patternFill patternType="lightUp">
          <fgColor indexed="55"/>
          <bgColor indexed="9"/>
        </patternFill>
      </fill>
    </dxf>
    <dxf>
      <font>
        <b/>
        <i val="0"/>
        <condense val="0"/>
        <extend val="0"/>
        <color indexed="12"/>
      </font>
      <fill>
        <patternFill>
          <bgColor indexed="22"/>
        </patternFill>
      </fill>
    </dxf>
    <dxf>
      <fill>
        <patternFill patternType="lightUp">
          <fgColor indexed="55"/>
          <bgColor indexed="9"/>
        </patternFill>
      </fill>
    </dxf>
    <dxf>
      <fill>
        <patternFill patternType="lightUp">
          <fgColor indexed="55"/>
          <bgColor indexed="9"/>
        </patternFill>
      </fill>
    </dxf>
    <dxf>
      <fill>
        <patternFill patternType="lightUp">
          <fgColor indexed="55"/>
          <bgColor indexed="9"/>
        </patternFill>
      </fill>
    </dxf>
    <dxf>
      <fill>
        <patternFill patternType="lightUp">
          <fgColor indexed="55"/>
          <bgColor indexed="9"/>
        </patternFill>
      </fill>
    </dxf>
    <dxf>
      <fill>
        <patternFill patternType="lightUp">
          <fgColor indexed="55"/>
          <bgColor indexed="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</font>
    </dxf>
    <dxf>
      <fill>
        <patternFill patternType="lightUp">
          <fgColor indexed="55"/>
        </patternFill>
      </fill>
    </dxf>
    <dxf>
      <fill>
        <patternFill patternType="lightUp">
          <fgColor indexed="55"/>
        </patternFill>
      </fill>
    </dxf>
    <dxf>
      <fill>
        <patternFill patternType="lightUp">
          <fgColor indexed="55"/>
        </patternFill>
      </fill>
    </dxf>
    <dxf>
      <font>
        <b/>
        <i val="0"/>
        <condense val="0"/>
        <extend val="0"/>
        <color indexed="12"/>
      </font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11" dropStyle="combo" dx="22" fmlaLink="$I$25" fmlaRange="DataLookup!$B$2:$D$12" noThreeD="1" sel="1" val="0"/>
</file>

<file path=xl/ctrlProps/ctrlProp10.xml><?xml version="1.0" encoding="utf-8"?>
<formControlPr xmlns="http://schemas.microsoft.com/office/spreadsheetml/2009/9/main" objectType="CheckBox" fmlaLink="#REF!" lockText="1" noThreeD="1"/>
</file>

<file path=xl/ctrlProps/ctrlProp11.xml><?xml version="1.0" encoding="utf-8"?>
<formControlPr xmlns="http://schemas.microsoft.com/office/spreadsheetml/2009/9/main" objectType="CheckBox" fmlaLink="#REF!" lockText="1" noThreeD="1"/>
</file>

<file path=xl/ctrlProps/ctrlProp2.xml><?xml version="1.0" encoding="utf-8"?>
<formControlPr xmlns="http://schemas.microsoft.com/office/spreadsheetml/2009/9/main" objectType="Drop" dropLines="6" dropStyle="combo" dx="22" fmlaLink="$I$26" fmlaRange="DataLookup!$B$18:$D$23" noThreeD="1" sel="1" val="0"/>
</file>

<file path=xl/ctrlProps/ctrlProp3.xml><?xml version="1.0" encoding="utf-8"?>
<formControlPr xmlns="http://schemas.microsoft.com/office/spreadsheetml/2009/9/main" objectType="Drop" dropLines="7" dropStyle="combo" dx="22" fmlaLink="$F$20" fmlaRange="DataLookup!$B$27:$B$33" noThreeD="1" sel="1" val="0"/>
</file>

<file path=xl/ctrlProps/ctrlProp4.xml><?xml version="1.0" encoding="utf-8"?>
<formControlPr xmlns="http://schemas.microsoft.com/office/spreadsheetml/2009/9/main" objectType="CheckBox" fmlaLink="$F$43" lockText="1" noThreeD="1"/>
</file>

<file path=xl/ctrlProps/ctrlProp5.xml><?xml version="1.0" encoding="utf-8"?>
<formControlPr xmlns="http://schemas.microsoft.com/office/spreadsheetml/2009/9/main" objectType="CheckBox" fmlaLink="F44" lockText="1" noThreeD="1"/>
</file>

<file path=xl/ctrlProps/ctrlProp6.xml><?xml version="1.0" encoding="utf-8"?>
<formControlPr xmlns="http://schemas.microsoft.com/office/spreadsheetml/2009/9/main" objectType="CheckBox" fmlaLink="F45" lockText="1" noThreeD="1"/>
</file>

<file path=xl/ctrlProps/ctrlProp7.xml><?xml version="1.0" encoding="utf-8"?>
<formControlPr xmlns="http://schemas.microsoft.com/office/spreadsheetml/2009/9/main" objectType="CheckBox" fmlaLink="G43" lockText="1" noThreeD="1"/>
</file>

<file path=xl/ctrlProps/ctrlProp8.xml><?xml version="1.0" encoding="utf-8"?>
<formControlPr xmlns="http://schemas.microsoft.com/office/spreadsheetml/2009/9/main" objectType="CheckBox" fmlaLink="G44" lockText="1" noThreeD="1"/>
</file>

<file path=xl/ctrlProps/ctrlProp9.xml><?xml version="1.0" encoding="utf-8"?>
<formControlPr xmlns="http://schemas.microsoft.com/office/spreadsheetml/2009/9/main" objectType="CheckBox" fmlaLink="G45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24</xdr:row>
          <xdr:rowOff>7620</xdr:rowOff>
        </xdr:from>
        <xdr:to>
          <xdr:col>6</xdr:col>
          <xdr:colOff>0</xdr:colOff>
          <xdr:row>25</xdr:row>
          <xdr:rowOff>45720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31</xdr:row>
          <xdr:rowOff>7620</xdr:rowOff>
        </xdr:from>
        <xdr:to>
          <xdr:col>5</xdr:col>
          <xdr:colOff>4229100</xdr:colOff>
          <xdr:row>31</xdr:row>
          <xdr:rowOff>213360</xdr:rowOff>
        </xdr:to>
        <xdr:sp macro="" textlink="">
          <xdr:nvSpPr>
            <xdr:cNvPr id="1046" name="Drop Dow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716280</xdr:colOff>
          <xdr:row>18</xdr:row>
          <xdr:rowOff>182880</xdr:rowOff>
        </xdr:from>
        <xdr:to>
          <xdr:col>6</xdr:col>
          <xdr:colOff>7620</xdr:colOff>
          <xdr:row>19</xdr:row>
          <xdr:rowOff>190500</xdr:rowOff>
        </xdr:to>
        <xdr:sp macro="" textlink="">
          <xdr:nvSpPr>
            <xdr:cNvPr id="1050" name="Drop Dow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42</xdr:row>
          <xdr:rowOff>45720</xdr:rowOff>
        </xdr:from>
        <xdr:to>
          <xdr:col>5</xdr:col>
          <xdr:colOff>2133600</xdr:colOff>
          <xdr:row>43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43</xdr:row>
          <xdr:rowOff>45720</xdr:rowOff>
        </xdr:from>
        <xdr:to>
          <xdr:col>5</xdr:col>
          <xdr:colOff>2095500</xdr:colOff>
          <xdr:row>43</xdr:row>
          <xdr:rowOff>266700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44</xdr:row>
          <xdr:rowOff>45720</xdr:rowOff>
        </xdr:from>
        <xdr:to>
          <xdr:col>5</xdr:col>
          <xdr:colOff>2103120</xdr:colOff>
          <xdr:row>44</xdr:row>
          <xdr:rowOff>266700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2286000</xdr:colOff>
          <xdr:row>42</xdr:row>
          <xdr:rowOff>45720</xdr:rowOff>
        </xdr:from>
        <xdr:to>
          <xdr:col>6</xdr:col>
          <xdr:colOff>0</xdr:colOff>
          <xdr:row>43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2286000</xdr:colOff>
          <xdr:row>43</xdr:row>
          <xdr:rowOff>45720</xdr:rowOff>
        </xdr:from>
        <xdr:to>
          <xdr:col>6</xdr:col>
          <xdr:colOff>0</xdr:colOff>
          <xdr:row>43</xdr:row>
          <xdr:rowOff>266700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2286000</xdr:colOff>
          <xdr:row>44</xdr:row>
          <xdr:rowOff>45720</xdr:rowOff>
        </xdr:from>
        <xdr:to>
          <xdr:col>6</xdr:col>
          <xdr:colOff>0</xdr:colOff>
          <xdr:row>44</xdr:row>
          <xdr:rowOff>266700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975360</xdr:colOff>
          <xdr:row>7</xdr:row>
          <xdr:rowOff>0</xdr:rowOff>
        </xdr:from>
        <xdr:to>
          <xdr:col>6</xdr:col>
          <xdr:colOff>144780</xdr:colOff>
          <xdr:row>7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975360</xdr:colOff>
          <xdr:row>7</xdr:row>
          <xdr:rowOff>0</xdr:rowOff>
        </xdr:from>
        <xdr:to>
          <xdr:col>6</xdr:col>
          <xdr:colOff>137160</xdr:colOff>
          <xdr:row>7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autoPageBreaks="0"/>
  </sheetPr>
  <dimension ref="A1:AE354"/>
  <sheetViews>
    <sheetView showGridLines="0" showRowColHeaders="0" showZeros="0" tabSelected="1" topLeftCell="A16" workbookViewId="0">
      <selection activeCell="F34" sqref="F34"/>
    </sheetView>
  </sheetViews>
  <sheetFormatPr defaultColWidth="9.109375" defaultRowHeight="13.2" x14ac:dyDescent="0.25"/>
  <cols>
    <col min="1" max="3" width="2.33203125" style="2" customWidth="1"/>
    <col min="4" max="4" width="31.6640625" style="2" customWidth="1"/>
    <col min="5" max="5" width="10.88671875" style="2" customWidth="1"/>
    <col min="6" max="6" width="63.6640625" style="2" customWidth="1"/>
    <col min="7" max="7" width="2.33203125" style="2" customWidth="1"/>
    <col min="8" max="8" width="6.44140625" style="3" customWidth="1"/>
    <col min="9" max="13" width="9.109375" style="3"/>
    <col min="14" max="14" width="4.33203125" style="3" customWidth="1"/>
    <col min="15" max="31" width="9.109375" style="3"/>
    <col min="32" max="16384" width="9.109375" style="2"/>
  </cols>
  <sheetData>
    <row r="1" spans="1:8" ht="38.25" customHeight="1" x14ac:dyDescent="0.3">
      <c r="A1" s="38" t="s">
        <v>40</v>
      </c>
      <c r="B1" s="49" t="s">
        <v>68</v>
      </c>
      <c r="C1" s="50"/>
      <c r="D1" s="50"/>
      <c r="E1" s="50"/>
      <c r="F1" s="50"/>
    </row>
    <row r="2" spans="1:8" ht="29.25" customHeight="1" x14ac:dyDescent="0.25">
      <c r="B2" s="53" t="s">
        <v>47</v>
      </c>
      <c r="C2" s="53"/>
      <c r="D2" s="53"/>
      <c r="E2" s="53"/>
      <c r="F2" s="53"/>
      <c r="G2" s="16"/>
    </row>
    <row r="3" spans="1:8" ht="5.25" customHeight="1" x14ac:dyDescent="0.25">
      <c r="D3" s="4"/>
      <c r="E3" s="4"/>
    </row>
    <row r="4" spans="1:8" ht="27" customHeight="1" x14ac:dyDescent="0.25">
      <c r="B4" s="51" t="s">
        <v>69</v>
      </c>
      <c r="C4" s="52"/>
      <c r="D4" s="52"/>
      <c r="E4" s="52"/>
      <c r="F4" s="52"/>
    </row>
    <row r="5" spans="1:8" ht="27" customHeight="1" x14ac:dyDescent="0.25">
      <c r="B5" s="52"/>
      <c r="C5" s="52"/>
      <c r="D5" s="52"/>
      <c r="E5" s="52"/>
      <c r="F5" s="52"/>
      <c r="H5" s="18"/>
    </row>
    <row r="6" spans="1:8" ht="27" customHeight="1" x14ac:dyDescent="0.25">
      <c r="B6" s="52"/>
      <c r="C6" s="52"/>
      <c r="D6" s="52"/>
      <c r="E6" s="52"/>
      <c r="F6" s="52"/>
      <c r="H6" s="18"/>
    </row>
    <row r="7" spans="1:8" ht="5.0999999999999996" customHeight="1" x14ac:dyDescent="0.25">
      <c r="H7" s="18"/>
    </row>
    <row r="8" spans="1:8" ht="5.0999999999999996" customHeight="1" x14ac:dyDescent="0.25"/>
    <row r="9" spans="1:8" x14ac:dyDescent="0.25">
      <c r="C9" s="5" t="s">
        <v>4</v>
      </c>
    </row>
    <row r="10" spans="1:8" ht="5.0999999999999996" customHeight="1" x14ac:dyDescent="0.25"/>
    <row r="11" spans="1:8" x14ac:dyDescent="0.25">
      <c r="D11" s="41" t="s">
        <v>42</v>
      </c>
      <c r="E11" s="41"/>
      <c r="F11" s="45"/>
    </row>
    <row r="12" spans="1:8" x14ac:dyDescent="0.25">
      <c r="D12" s="43" t="s">
        <v>41</v>
      </c>
      <c r="E12" s="43"/>
      <c r="F12" s="46"/>
    </row>
    <row r="13" spans="1:8" x14ac:dyDescent="0.25">
      <c r="D13" s="43" t="s">
        <v>45</v>
      </c>
      <c r="E13" s="43"/>
      <c r="F13" s="47"/>
    </row>
    <row r="14" spans="1:8" x14ac:dyDescent="0.25">
      <c r="D14" s="43" t="s">
        <v>43</v>
      </c>
      <c r="E14" s="43"/>
      <c r="F14" s="46"/>
    </row>
    <row r="15" spans="1:8" ht="26.4" x14ac:dyDescent="0.25">
      <c r="D15" s="48" t="s">
        <v>44</v>
      </c>
      <c r="E15" s="43"/>
      <c r="F15" s="46"/>
    </row>
    <row r="16" spans="1:8" ht="5.0999999999999996" customHeight="1" x14ac:dyDescent="0.25"/>
    <row r="17" spans="3:16" ht="12.75" customHeight="1" x14ac:dyDescent="0.25">
      <c r="C17" s="7" t="s">
        <v>18</v>
      </c>
    </row>
    <row r="18" spans="3:16" ht="5.0999999999999996" customHeight="1" x14ac:dyDescent="0.25">
      <c r="D18" s="8" t="b">
        <v>0</v>
      </c>
      <c r="E18" s="8"/>
    </row>
    <row r="19" spans="3:16" ht="15" customHeight="1" x14ac:dyDescent="0.25">
      <c r="D19" s="41" t="s">
        <v>6</v>
      </c>
      <c r="E19" s="41"/>
      <c r="F19" s="42"/>
    </row>
    <row r="20" spans="3:16" ht="15.75" customHeight="1" x14ac:dyDescent="0.25">
      <c r="D20" s="43" t="s">
        <v>20</v>
      </c>
      <c r="E20" s="43"/>
      <c r="F20" s="44">
        <v>1</v>
      </c>
    </row>
    <row r="21" spans="3:16" x14ac:dyDescent="0.25">
      <c r="D21" s="43" t="s">
        <v>21</v>
      </c>
      <c r="E21" s="43"/>
      <c r="F21" s="44"/>
    </row>
    <row r="22" spans="3:16" x14ac:dyDescent="0.25">
      <c r="D22" s="43" t="s">
        <v>22</v>
      </c>
      <c r="E22" s="43"/>
      <c r="F22" s="44"/>
    </row>
    <row r="23" spans="3:16" ht="5.0999999999999996" customHeight="1" x14ac:dyDescent="0.25">
      <c r="H23" s="17"/>
      <c r="I23" s="17"/>
      <c r="J23" s="17"/>
      <c r="K23" s="17"/>
      <c r="L23" s="17"/>
      <c r="M23" s="17"/>
      <c r="N23" s="17"/>
    </row>
    <row r="24" spans="3:16" ht="5.0999999999999996" customHeight="1" x14ac:dyDescent="0.25">
      <c r="H24" s="18"/>
      <c r="I24" s="18"/>
      <c r="J24" s="18"/>
      <c r="K24" s="18" t="s">
        <v>9</v>
      </c>
      <c r="L24" s="18" t="s">
        <v>8</v>
      </c>
      <c r="M24" s="19"/>
      <c r="N24" s="19"/>
      <c r="O24" s="19"/>
      <c r="P24" s="19"/>
    </row>
    <row r="25" spans="3:16" ht="12.75" customHeight="1" x14ac:dyDescent="0.25">
      <c r="D25" s="55" t="s">
        <v>17</v>
      </c>
      <c r="E25" s="55"/>
      <c r="F25" s="12"/>
      <c r="G25" s="12"/>
      <c r="H25" s="18"/>
      <c r="I25" s="18">
        <v>1</v>
      </c>
      <c r="J25" s="18"/>
      <c r="K25" s="18" t="str">
        <f>"'"&amp;VLOOKUP(I25,DataLookup!A2:B12,2)&amp;"'"</f>
        <v>'Please Select'</v>
      </c>
      <c r="L25" s="18"/>
      <c r="M25" s="19"/>
      <c r="N25" s="19"/>
      <c r="O25" s="19"/>
      <c r="P25" s="19"/>
    </row>
    <row r="26" spans="3:16" x14ac:dyDescent="0.25">
      <c r="D26" s="55"/>
      <c r="E26" s="55"/>
      <c r="H26" s="18"/>
      <c r="I26" s="18">
        <v>1</v>
      </c>
      <c r="J26" s="18"/>
      <c r="K26" s="18" t="str">
        <f>"'"&amp;VLOOKUP(Form!I26,DataLookup!A18:B28,2)&amp;"'"</f>
        <v>'Please Select'</v>
      </c>
      <c r="L26" s="18"/>
      <c r="M26" s="19"/>
      <c r="N26" s="19"/>
      <c r="O26" s="19"/>
      <c r="P26" s="19"/>
    </row>
    <row r="27" spans="3:16" ht="3.75" customHeight="1" x14ac:dyDescent="0.25">
      <c r="F27" s="10"/>
      <c r="G27" s="12"/>
      <c r="H27" s="18"/>
      <c r="I27" s="18"/>
      <c r="J27" s="18"/>
      <c r="K27" s="18" t="str">
        <f>IF(I27=TRUE," and include an additional expansion module.","")</f>
        <v/>
      </c>
      <c r="L27" s="18"/>
      <c r="M27" s="19"/>
      <c r="N27" s="19"/>
      <c r="O27" s="19"/>
      <c r="P27" s="19"/>
    </row>
    <row r="28" spans="3:16" ht="25.5" customHeight="1" x14ac:dyDescent="0.25">
      <c r="D28" s="56" t="str">
        <f>IF(OR(I25=5,I25=6,I25=8),"Please record the model of the Cisco Handset + number of expansion modules (if applicable)","")</f>
        <v/>
      </c>
      <c r="E28" s="56"/>
      <c r="F28" s="10"/>
      <c r="G28" s="12"/>
      <c r="H28" s="18" t="str">
        <f>IF(OR(I25=5,I25=6,I25=8),"IP","")</f>
        <v/>
      </c>
      <c r="I28" s="18"/>
      <c r="J28" s="18"/>
      <c r="K28" s="18"/>
      <c r="L28" s="18"/>
      <c r="M28" s="19"/>
      <c r="N28" s="19"/>
      <c r="O28" s="19"/>
      <c r="P28" s="19"/>
    </row>
    <row r="29" spans="3:16" ht="3.75" customHeight="1" x14ac:dyDescent="0.25">
      <c r="E29" s="11"/>
      <c r="F29" s="29"/>
      <c r="G29" s="29"/>
      <c r="H29" s="18"/>
      <c r="I29" s="18"/>
      <c r="J29" s="18"/>
      <c r="K29" s="18"/>
      <c r="L29" s="18"/>
      <c r="M29" s="19"/>
      <c r="N29" s="19"/>
      <c r="O29" s="19"/>
      <c r="P29" s="19"/>
    </row>
    <row r="30" spans="3:16" ht="12.75" customHeight="1" x14ac:dyDescent="0.25">
      <c r="C30" s="7" t="s">
        <v>19</v>
      </c>
      <c r="E30" s="11"/>
      <c r="F30" s="29"/>
      <c r="G30" s="29"/>
      <c r="H30" s="18"/>
      <c r="I30" s="18"/>
      <c r="J30" s="18"/>
      <c r="K30" s="18"/>
      <c r="L30" s="18"/>
      <c r="M30" s="19"/>
      <c r="N30" s="19"/>
      <c r="O30" s="19"/>
      <c r="P30" s="19"/>
    </row>
    <row r="31" spans="3:16" ht="12.75" customHeight="1" x14ac:dyDescent="0.25">
      <c r="E31" s="11"/>
      <c r="F31" s="29"/>
      <c r="G31" s="29"/>
      <c r="H31" s="18"/>
      <c r="I31" s="18"/>
      <c r="J31" s="18"/>
      <c r="K31" s="18"/>
      <c r="L31" s="18"/>
      <c r="M31" s="19"/>
      <c r="N31" s="19"/>
      <c r="O31" s="19"/>
      <c r="P31" s="19"/>
    </row>
    <row r="32" spans="3:16" ht="25.5" customHeight="1" x14ac:dyDescent="0.25">
      <c r="D32" s="54" t="s">
        <v>67</v>
      </c>
      <c r="E32" s="54"/>
      <c r="F32" s="27"/>
      <c r="H32" s="18"/>
      <c r="I32" s="18"/>
      <c r="J32" s="18"/>
      <c r="K32" s="18" t="s">
        <v>10</v>
      </c>
      <c r="L32" s="18"/>
      <c r="M32" s="19"/>
      <c r="N32" s="19"/>
      <c r="O32" s="19"/>
      <c r="P32" s="19"/>
    </row>
    <row r="33" spans="3:31" ht="4.5" customHeight="1" x14ac:dyDescent="0.25">
      <c r="D33" s="20"/>
      <c r="E33" s="20"/>
      <c r="F33" s="21"/>
      <c r="H33" s="18"/>
      <c r="I33" s="18"/>
      <c r="J33" s="18"/>
      <c r="K33" s="18"/>
      <c r="L33" s="18"/>
      <c r="M33" s="19"/>
      <c r="N33" s="19"/>
      <c r="O33" s="19"/>
      <c r="P33" s="19"/>
    </row>
    <row r="34" spans="3:31" ht="25.5" customHeight="1" x14ac:dyDescent="0.25">
      <c r="D34" s="24"/>
      <c r="E34" s="24"/>
      <c r="F34" s="25"/>
      <c r="H34" s="17"/>
      <c r="I34" s="17"/>
      <c r="J34" s="17"/>
      <c r="K34" s="17"/>
      <c r="L34" s="17"/>
      <c r="M34" s="17"/>
      <c r="N34" s="17"/>
    </row>
    <row r="35" spans="3:31" ht="5.0999999999999996" customHeight="1" x14ac:dyDescent="0.25">
      <c r="D35" s="9"/>
      <c r="E35" s="9"/>
      <c r="F35" s="6"/>
      <c r="H35" s="17"/>
      <c r="I35" s="17"/>
      <c r="J35" s="17"/>
      <c r="K35" s="17"/>
      <c r="L35" s="17"/>
      <c r="M35" s="17"/>
      <c r="N35" s="17"/>
    </row>
    <row r="36" spans="3:31" ht="12.75" customHeight="1" x14ac:dyDescent="0.25">
      <c r="C36" s="7" t="s">
        <v>23</v>
      </c>
      <c r="D36" s="26"/>
      <c r="E36" s="26"/>
      <c r="F36" s="26"/>
      <c r="H36" s="18"/>
      <c r="I36" s="17"/>
      <c r="J36" s="17"/>
      <c r="K36" s="17"/>
      <c r="L36" s="17"/>
      <c r="M36" s="17"/>
      <c r="N36" s="17"/>
    </row>
    <row r="37" spans="3:31" ht="5.0999999999999996" customHeight="1" x14ac:dyDescent="0.25">
      <c r="D37" s="26"/>
      <c r="E37" s="26"/>
      <c r="F37" s="26"/>
      <c r="G37" s="15"/>
      <c r="H37" s="23" t="s">
        <v>70</v>
      </c>
      <c r="I37" s="17"/>
      <c r="J37" s="17"/>
      <c r="K37" s="17"/>
      <c r="L37" s="17"/>
      <c r="M37" s="17"/>
      <c r="N37" s="17"/>
    </row>
    <row r="38" spans="3:31" ht="12.75" customHeight="1" x14ac:dyDescent="0.25">
      <c r="D38" s="57" t="str">
        <f>IF(H28="",H37,H38)</f>
        <v xml:space="preserve">To determine how your current handset connects to the telephone system and if a direct swap of a new handset is possible, please answer the following questions (with a yellow background). If a direct swap is not possible, IT will contact you with the alternative options and to establish your new requirements. </v>
      </c>
      <c r="E38" s="57"/>
      <c r="F38" s="57"/>
      <c r="G38" s="15"/>
      <c r="H38" s="18" t="s">
        <v>24</v>
      </c>
      <c r="I38" s="17"/>
      <c r="J38" s="17"/>
      <c r="K38" s="17"/>
      <c r="L38" s="17"/>
      <c r="M38" s="17"/>
      <c r="N38" s="17"/>
    </row>
    <row r="39" spans="3:31" ht="12.75" customHeight="1" x14ac:dyDescent="0.25">
      <c r="D39" s="57"/>
      <c r="E39" s="57"/>
      <c r="F39" s="57"/>
      <c r="G39" s="15"/>
      <c r="H39" s="18"/>
      <c r="I39" s="17"/>
      <c r="J39" s="17"/>
      <c r="K39" s="17"/>
      <c r="L39" s="17"/>
      <c r="M39" s="17"/>
      <c r="N39" s="17"/>
    </row>
    <row r="40" spans="3:31" ht="12.75" customHeight="1" x14ac:dyDescent="0.25">
      <c r="D40" s="57"/>
      <c r="E40" s="57"/>
      <c r="F40" s="57"/>
      <c r="G40" s="15"/>
      <c r="H40" s="17"/>
      <c r="I40" s="17"/>
      <c r="J40" s="17"/>
      <c r="K40" s="17"/>
      <c r="L40" s="17"/>
      <c r="M40" s="17"/>
      <c r="N40" s="17"/>
    </row>
    <row r="41" spans="3:31" ht="12.75" customHeight="1" x14ac:dyDescent="0.25">
      <c r="D41" s="57"/>
      <c r="E41" s="57"/>
      <c r="F41" s="57"/>
      <c r="G41" s="15"/>
      <c r="H41" s="17"/>
      <c r="I41" s="17"/>
      <c r="J41" s="17"/>
      <c r="K41" s="17"/>
      <c r="L41" s="17"/>
      <c r="M41" s="17"/>
      <c r="N41" s="17"/>
    </row>
    <row r="42" spans="3:31" ht="12.75" customHeight="1" x14ac:dyDescent="0.25">
      <c r="D42" s="28"/>
      <c r="E42" s="28"/>
      <c r="F42" s="28"/>
      <c r="G42" s="15"/>
      <c r="H42" s="18"/>
      <c r="I42" s="17"/>
      <c r="J42" s="17"/>
      <c r="K42" s="17"/>
      <c r="L42" s="17"/>
      <c r="M42" s="17"/>
      <c r="N42" s="17"/>
    </row>
    <row r="43" spans="3:31" ht="27" customHeight="1" x14ac:dyDescent="0.25">
      <c r="D43" s="58" t="s">
        <v>25</v>
      </c>
      <c r="E43" s="58"/>
      <c r="F43" s="39" t="b">
        <v>0</v>
      </c>
      <c r="G43" s="33" t="b">
        <v>0</v>
      </c>
      <c r="H43" s="18" t="s">
        <v>28</v>
      </c>
      <c r="I43" s="17"/>
      <c r="J43" s="17"/>
      <c r="K43" s="17"/>
      <c r="L43" s="17"/>
      <c r="M43" s="17"/>
      <c r="N43" s="17"/>
    </row>
    <row r="44" spans="3:31" s="32" customFormat="1" ht="27" customHeight="1" x14ac:dyDescent="0.25">
      <c r="C44" s="30"/>
      <c r="D44" s="59" t="s">
        <v>26</v>
      </c>
      <c r="E44" s="59"/>
      <c r="F44" s="40" t="b">
        <v>0</v>
      </c>
      <c r="G44" s="33" t="b">
        <v>0</v>
      </c>
      <c r="H44" s="18" t="s">
        <v>29</v>
      </c>
      <c r="I44" s="17"/>
      <c r="J44" s="17"/>
      <c r="K44" s="17"/>
      <c r="L44" s="17"/>
      <c r="M44" s="17"/>
      <c r="N44" s="17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</row>
    <row r="45" spans="3:31" s="32" customFormat="1" ht="27" customHeight="1" x14ac:dyDescent="0.25">
      <c r="C45" s="30"/>
      <c r="D45" s="59" t="str">
        <f>IF(F20=6,"Is there a spare Telephony network port available where the new phone is required?","Is there a spare network port available where the new phone is required?")</f>
        <v>Is there a spare network port available where the new phone is required?</v>
      </c>
      <c r="E45" s="59"/>
      <c r="F45" s="40" t="b">
        <v>0</v>
      </c>
      <c r="G45" s="33" t="b">
        <v>0</v>
      </c>
      <c r="H45" s="18" t="str">
        <f>IF(F20=6,"Please enter the number of the spare Telephony network port.","Please enter the number of the spare network port.")</f>
        <v>Please enter the number of the spare network port.</v>
      </c>
      <c r="I45" s="17"/>
      <c r="J45" s="17"/>
      <c r="K45" s="17"/>
      <c r="L45" s="17"/>
      <c r="M45" s="17"/>
      <c r="N45" s="17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</row>
    <row r="46" spans="3:31" ht="12.75" customHeight="1" x14ac:dyDescent="0.25">
      <c r="D46" s="20"/>
      <c r="E46" s="28"/>
      <c r="F46" s="34" t="b">
        <f>IF(OR(F43=TRUE,F44=TRUE,F45=TRUE,G45=TRUE),TRUE,FALSE)</f>
        <v>0</v>
      </c>
      <c r="G46" s="15"/>
      <c r="H46" s="18" t="s">
        <v>30</v>
      </c>
      <c r="I46" s="17"/>
      <c r="J46" s="17"/>
      <c r="K46" s="17"/>
      <c r="L46" s="17"/>
      <c r="M46" s="17"/>
      <c r="N46" s="17"/>
    </row>
    <row r="47" spans="3:31" ht="49.5" customHeight="1" x14ac:dyDescent="0.25">
      <c r="D47" s="54" t="str">
        <f>IF(F43=TRUE,H43,IF(F44=TRUE,H44,IF(F45=TRUE,H45,IF(G45=TRUE,H46,""))))</f>
        <v/>
      </c>
      <c r="E47" s="54"/>
      <c r="F47" s="28"/>
      <c r="G47" s="15"/>
      <c r="H47" s="18"/>
      <c r="I47" s="17"/>
      <c r="J47" s="17"/>
      <c r="K47" s="17"/>
      <c r="L47" s="17"/>
      <c r="M47" s="17"/>
      <c r="N47" s="17"/>
    </row>
    <row r="48" spans="3:31" s="11" customFormat="1" x14ac:dyDescent="0.25">
      <c r="C48" s="7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</sheetData>
  <mergeCells count="11">
    <mergeCell ref="D47:E47"/>
    <mergeCell ref="D38:F41"/>
    <mergeCell ref="D43:E43"/>
    <mergeCell ref="D44:E44"/>
    <mergeCell ref="D45:E45"/>
    <mergeCell ref="B1:F1"/>
    <mergeCell ref="B4:F6"/>
    <mergeCell ref="B2:F2"/>
    <mergeCell ref="D32:E32"/>
    <mergeCell ref="D25:E26"/>
    <mergeCell ref="D28:E28"/>
  </mergeCells>
  <phoneticPr fontId="6" type="noConversion"/>
  <conditionalFormatting sqref="F19:F20 F22">
    <cfRule type="expression" dxfId="16" priority="1" stopIfTrue="1">
      <formula>D$18=TRUE</formula>
    </cfRule>
  </conditionalFormatting>
  <conditionalFormatting sqref="D43:E43">
    <cfRule type="expression" dxfId="15" priority="2" stopIfTrue="1">
      <formula>H28="IP"</formula>
    </cfRule>
  </conditionalFormatting>
  <conditionalFormatting sqref="D44:E44">
    <cfRule type="expression" dxfId="14" priority="3" stopIfTrue="1">
      <formula>H28="IP"</formula>
    </cfRule>
  </conditionalFormatting>
  <conditionalFormatting sqref="D45:E45">
    <cfRule type="expression" dxfId="13" priority="4" stopIfTrue="1">
      <formula>H28="IP"</formula>
    </cfRule>
  </conditionalFormatting>
  <conditionalFormatting sqref="D38:F41">
    <cfRule type="expression" dxfId="12" priority="5" stopIfTrue="1">
      <formula>D38=H38</formula>
    </cfRule>
  </conditionalFormatting>
  <conditionalFormatting sqref="F47">
    <cfRule type="expression" dxfId="11" priority="6" stopIfTrue="1">
      <formula>$F$46=TRUE</formula>
    </cfRule>
  </conditionalFormatting>
  <conditionalFormatting sqref="F28">
    <cfRule type="expression" dxfId="10" priority="7" stopIfTrue="1">
      <formula>H28="IP"</formula>
    </cfRule>
  </conditionalFormatting>
  <conditionalFormatting sqref="F45">
    <cfRule type="expression" dxfId="9" priority="8" stopIfTrue="1">
      <formula>H28="IP"</formula>
    </cfRule>
    <cfRule type="expression" dxfId="8" priority="9" stopIfTrue="1">
      <formula>F44=TRUE</formula>
    </cfRule>
    <cfRule type="expression" dxfId="7" priority="10" stopIfTrue="1">
      <formula>F43=TRUE</formula>
    </cfRule>
  </conditionalFormatting>
  <conditionalFormatting sqref="F43">
    <cfRule type="expression" dxfId="6" priority="11" stopIfTrue="1">
      <formula>H28="IP"</formula>
    </cfRule>
    <cfRule type="expression" dxfId="5" priority="12" stopIfTrue="1">
      <formula>F20=6</formula>
    </cfRule>
  </conditionalFormatting>
  <conditionalFormatting sqref="F21">
    <cfRule type="expression" dxfId="4" priority="13" stopIfTrue="1">
      <formula>$F$20&lt;6</formula>
    </cfRule>
  </conditionalFormatting>
  <conditionalFormatting sqref="F44">
    <cfRule type="expression" dxfId="3" priority="14" stopIfTrue="1">
      <formula>H28="IP"</formula>
    </cfRule>
    <cfRule type="expression" dxfId="2" priority="15" stopIfTrue="1">
      <formula>F20=6</formula>
    </cfRule>
    <cfRule type="expression" dxfId="1" priority="16" stopIfTrue="1">
      <formula>F43=TRUE</formula>
    </cfRule>
  </conditionalFormatting>
  <pageMargins left="0.75" right="0.75" top="1" bottom="1" header="0.5" footer="0.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Drop Down 6">
              <controlPr defaultSize="0" autoLine="0" autoPict="0">
                <anchor moveWithCells="1">
                  <from>
                    <xdr:col>5</xdr:col>
                    <xdr:colOff>0</xdr:colOff>
                    <xdr:row>24</xdr:row>
                    <xdr:rowOff>7620</xdr:rowOff>
                  </from>
                  <to>
                    <xdr:col>6</xdr:col>
                    <xdr:colOff>0</xdr:colOff>
                    <xdr:row>25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5" name="Drop Down 22">
              <controlPr defaultSize="0" autoLine="0" autoPict="0">
                <anchor moveWithCells="1">
                  <from>
                    <xdr:col>5</xdr:col>
                    <xdr:colOff>0</xdr:colOff>
                    <xdr:row>31</xdr:row>
                    <xdr:rowOff>7620</xdr:rowOff>
                  </from>
                  <to>
                    <xdr:col>5</xdr:col>
                    <xdr:colOff>4229100</xdr:colOff>
                    <xdr:row>31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6" name="Drop Down 26">
              <controlPr defaultSize="0" autoLine="0" autoPict="0">
                <anchor moveWithCells="1">
                  <from>
                    <xdr:col>4</xdr:col>
                    <xdr:colOff>716280</xdr:colOff>
                    <xdr:row>18</xdr:row>
                    <xdr:rowOff>182880</xdr:rowOff>
                  </from>
                  <to>
                    <xdr:col>6</xdr:col>
                    <xdr:colOff>7620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7" name="Check Box 28">
              <controlPr defaultSize="0" autoFill="0" autoLine="0" autoPict="0">
                <anchor moveWithCells="1">
                  <from>
                    <xdr:col>5</xdr:col>
                    <xdr:colOff>68580</xdr:colOff>
                    <xdr:row>42</xdr:row>
                    <xdr:rowOff>45720</xdr:rowOff>
                  </from>
                  <to>
                    <xdr:col>5</xdr:col>
                    <xdr:colOff>2133600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8" name="Check Box 29">
              <controlPr defaultSize="0" autoFill="0" autoLine="0" autoPict="0">
                <anchor moveWithCells="1">
                  <from>
                    <xdr:col>5</xdr:col>
                    <xdr:colOff>68580</xdr:colOff>
                    <xdr:row>43</xdr:row>
                    <xdr:rowOff>45720</xdr:rowOff>
                  </from>
                  <to>
                    <xdr:col>5</xdr:col>
                    <xdr:colOff>2095500</xdr:colOff>
                    <xdr:row>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9" name="Check Box 30">
              <controlPr defaultSize="0" autoFill="0" autoLine="0" autoPict="0">
                <anchor moveWithCells="1">
                  <from>
                    <xdr:col>5</xdr:col>
                    <xdr:colOff>68580</xdr:colOff>
                    <xdr:row>44</xdr:row>
                    <xdr:rowOff>45720</xdr:rowOff>
                  </from>
                  <to>
                    <xdr:col>5</xdr:col>
                    <xdr:colOff>2103120</xdr:colOff>
                    <xdr:row>44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0" name="Check Box 31">
              <controlPr defaultSize="0" autoFill="0" autoLine="0" autoPict="0">
                <anchor moveWithCells="1">
                  <from>
                    <xdr:col>5</xdr:col>
                    <xdr:colOff>2286000</xdr:colOff>
                    <xdr:row>42</xdr:row>
                    <xdr:rowOff>45720</xdr:rowOff>
                  </from>
                  <to>
                    <xdr:col>6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1" name="Check Box 32">
              <controlPr defaultSize="0" autoFill="0" autoLine="0" autoPict="0">
                <anchor moveWithCells="1">
                  <from>
                    <xdr:col>5</xdr:col>
                    <xdr:colOff>2286000</xdr:colOff>
                    <xdr:row>43</xdr:row>
                    <xdr:rowOff>45720</xdr:rowOff>
                  </from>
                  <to>
                    <xdr:col>6</xdr:col>
                    <xdr:colOff>0</xdr:colOff>
                    <xdr:row>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2" name="Check Box 33">
              <controlPr defaultSize="0" autoFill="0" autoLine="0" autoPict="0">
                <anchor moveWithCells="1">
                  <from>
                    <xdr:col>5</xdr:col>
                    <xdr:colOff>2286000</xdr:colOff>
                    <xdr:row>44</xdr:row>
                    <xdr:rowOff>45720</xdr:rowOff>
                  </from>
                  <to>
                    <xdr:col>6</xdr:col>
                    <xdr:colOff>0</xdr:colOff>
                    <xdr:row>44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3" name="Check Box 35">
              <controlPr defaultSize="0" autoFill="0" autoLine="0" autoPict="0">
                <anchor moveWithCells="1" sizeWithCells="1">
                  <from>
                    <xdr:col>5</xdr:col>
                    <xdr:colOff>975360</xdr:colOff>
                    <xdr:row>7</xdr:row>
                    <xdr:rowOff>0</xdr:rowOff>
                  </from>
                  <to>
                    <xdr:col>6</xdr:col>
                    <xdr:colOff>144780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4" name="Check Box 36">
              <controlPr defaultSize="0" autoFill="0" autoLine="0" autoPict="0">
                <anchor moveWithCells="1" sizeWithCells="1">
                  <from>
                    <xdr:col>5</xdr:col>
                    <xdr:colOff>975360</xdr:colOff>
                    <xdr:row>7</xdr:row>
                    <xdr:rowOff>0</xdr:rowOff>
                  </from>
                  <to>
                    <xdr:col>6</xdr:col>
                    <xdr:colOff>137160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30"/>
  <sheetViews>
    <sheetView workbookViewId="0">
      <selection activeCell="B12" sqref="B12"/>
    </sheetView>
  </sheetViews>
  <sheetFormatPr defaultRowHeight="13.2" x14ac:dyDescent="0.25"/>
  <cols>
    <col min="1" max="1" width="23.88671875" bestFit="1" customWidth="1"/>
    <col min="2" max="2" width="73.109375" customWidth="1"/>
  </cols>
  <sheetData>
    <row r="1" spans="1:2" x14ac:dyDescent="0.25">
      <c r="A1" t="s">
        <v>32</v>
      </c>
      <c r="B1" t="str">
        <f>"EXT-"&amp;LEFT(Form!F11,4)</f>
        <v>EXT-</v>
      </c>
    </row>
    <row r="2" spans="1:2" x14ac:dyDescent="0.25">
      <c r="A2" t="s">
        <v>33</v>
      </c>
      <c r="B2" t="str">
        <f>B1</f>
        <v>EXT-</v>
      </c>
    </row>
    <row r="3" spans="1:2" x14ac:dyDescent="0.25">
      <c r="A3" t="s">
        <v>35</v>
      </c>
      <c r="B3" t="str">
        <f>"Handset/Device Upgrade : "&amp;Form!F19&amp;" - "&amp;Form!F11&amp;" "&amp;Form!F12</f>
        <v xml:space="preserve">Handset/Device Upgrade :  -  </v>
      </c>
    </row>
    <row r="4" spans="1:2" x14ac:dyDescent="0.25">
      <c r="A4" t="s">
        <v>34</v>
      </c>
      <c r="B4" s="36" t="s">
        <v>46</v>
      </c>
    </row>
    <row r="5" spans="1:2" x14ac:dyDescent="0.25">
      <c r="B5" s="22" t="e">
        <f>IF(Form!#REF!="Terms and Conditions Accepted","Customer Accepted T&amp;Cs, Please progress with request","Customer has NOT Accepted the T&amp;Cs, please contact the customer - Do Not progress this request until the T&amp;Cs have been accepted")</f>
        <v>#REF!</v>
      </c>
    </row>
    <row r="7" spans="1:2" x14ac:dyDescent="0.25">
      <c r="B7" s="36" t="s">
        <v>31</v>
      </c>
    </row>
    <row r="9" spans="1:2" x14ac:dyDescent="0.25">
      <c r="B9" t="str">
        <f>Form!D11&amp;" : "&amp;Form!F11</f>
        <v xml:space="preserve">Company Name : </v>
      </c>
    </row>
    <row r="10" spans="1:2" x14ac:dyDescent="0.25">
      <c r="B10" t="str">
        <f>Form!D12&amp;" : "&amp;Form!F12</f>
        <v xml:space="preserve">Contact Name : </v>
      </c>
    </row>
    <row r="11" spans="1:2" x14ac:dyDescent="0.25">
      <c r="B11" t="str">
        <f>Form!D13&amp;" : "&amp;Form!F13</f>
        <v xml:space="preserve">Contact's e-mail address : </v>
      </c>
    </row>
    <row r="12" spans="1:2" x14ac:dyDescent="0.25">
      <c r="B12" t="str">
        <f>Form!D14&amp;" : "&amp;Form!F14</f>
        <v xml:space="preserve">Contact's Number : </v>
      </c>
    </row>
    <row r="13" spans="1:2" x14ac:dyDescent="0.25">
      <c r="B13" t="str">
        <f>"Account Code : "&amp;Form!F15</f>
        <v xml:space="preserve">Account Code : </v>
      </c>
    </row>
    <row r="16" spans="1:2" x14ac:dyDescent="0.25">
      <c r="B16" s="36" t="s">
        <v>36</v>
      </c>
    </row>
    <row r="18" spans="2:3" x14ac:dyDescent="0.25">
      <c r="B18" t="str">
        <f>"Extension Number : "&amp;Form!F19</f>
        <v xml:space="preserve">Extension Number : </v>
      </c>
    </row>
    <row r="19" spans="2:3" x14ac:dyDescent="0.25">
      <c r="B19" t="str">
        <f>"Site : "&amp;VLOOKUP(Form!F20,DataLookup!A27:B33,2)</f>
        <v>Site : Please Select</v>
      </c>
    </row>
    <row r="20" spans="2:3" x14ac:dyDescent="0.25">
      <c r="B20" t="str">
        <f>"Building : "&amp;IF(Form!F20=7,Form!F21,"N/A")</f>
        <v>Building : N/A</v>
      </c>
    </row>
    <row r="21" spans="2:3" x14ac:dyDescent="0.25">
      <c r="B21" t="str">
        <f>"Room/Area : "&amp;Form!F22</f>
        <v xml:space="preserve">Room/Area : </v>
      </c>
    </row>
    <row r="22" spans="2:3" x14ac:dyDescent="0.25">
      <c r="B22" t="str">
        <f>"Handset Type : "&amp;VLOOKUP(Form!I25,DataLookup!A2:B9,2)&amp;IF(Form!H28="IP"," - "&amp;Form!F28,"")</f>
        <v>Handset Type : Please Select</v>
      </c>
    </row>
    <row r="24" spans="2:3" x14ac:dyDescent="0.25">
      <c r="B24" s="36" t="s">
        <v>37</v>
      </c>
    </row>
    <row r="26" spans="2:3" x14ac:dyDescent="0.25">
      <c r="B26" t="str">
        <f>"Required Device : "&amp;VLOOKUP(Form!I26,DataLookup!A18:B23,2)</f>
        <v>Required Device : Please Select</v>
      </c>
    </row>
    <row r="28" spans="2:3" ht="52.8" x14ac:dyDescent="0.25">
      <c r="B28" s="22" t="str">
        <f>IF(Form!H28="IP","Upgrade is an IP to IP swap, please progress without checking network connectivity capabilities",C28)</f>
        <v>Upgrade is for an analogue handset, please initially review the capabilities of the network within the area for IPT connectivity to perform an IP handset install, and/or confirm the analogue handset connects back to the TDM estate to support an enhanced handset.</v>
      </c>
      <c r="C28" s="37" t="s">
        <v>38</v>
      </c>
    </row>
    <row r="30" spans="2:3" x14ac:dyDescent="0.25">
      <c r="B30" t="str">
        <f>IF(Form!H28="IP","",IF(Form!F43=TRUE,DataLookup!A36,IF(Form!F44=TRUE,DataLookup!A37,IF(Form!F45=TRUE,DataLookup!A38,DataLookup!A39))))</f>
        <v xml:space="preserve">Area handset to be installed into : </v>
      </c>
    </row>
  </sheetData>
  <phoneticPr fontId="6" type="noConversion"/>
  <conditionalFormatting sqref="B5">
    <cfRule type="cellIs" dxfId="0" priority="1" stopIfTrue="1" operator="equal">
      <formula>"Customer has NOT Accepted the T&amp;Cs, please contact the customer - Do Not progress this request until the T&amp;Cs have been accepted"</formula>
    </cfRule>
  </conditionalFormatting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43"/>
  <sheetViews>
    <sheetView workbookViewId="0">
      <selection activeCell="C3" sqref="C3"/>
    </sheetView>
  </sheetViews>
  <sheetFormatPr defaultRowHeight="13.2" x14ac:dyDescent="0.25"/>
  <cols>
    <col min="2" max="2" width="76.44140625" customWidth="1"/>
    <col min="3" max="3" width="38.88671875" bestFit="1" customWidth="1"/>
    <col min="4" max="4" width="10.88671875" bestFit="1" customWidth="1"/>
    <col min="5" max="5" width="7.44140625" bestFit="1" customWidth="1"/>
  </cols>
  <sheetData>
    <row r="1" spans="1:7" x14ac:dyDescent="0.25">
      <c r="A1" t="s">
        <v>2</v>
      </c>
      <c r="B1" t="s">
        <v>7</v>
      </c>
      <c r="C1" t="s">
        <v>0</v>
      </c>
      <c r="D1" t="s">
        <v>1</v>
      </c>
      <c r="E1" t="s">
        <v>2</v>
      </c>
    </row>
    <row r="2" spans="1:7" ht="15.6" x14ac:dyDescent="0.3">
      <c r="A2">
        <v>1</v>
      </c>
      <c r="B2" t="s">
        <v>5</v>
      </c>
      <c r="C2" s="1" t="s">
        <v>60</v>
      </c>
      <c r="E2">
        <v>1</v>
      </c>
      <c r="G2" s="13"/>
    </row>
    <row r="3" spans="1:7" x14ac:dyDescent="0.25">
      <c r="A3">
        <v>2</v>
      </c>
      <c r="B3" s="1" t="s">
        <v>54</v>
      </c>
      <c r="C3" s="1"/>
      <c r="E3">
        <v>2</v>
      </c>
      <c r="G3" s="14"/>
    </row>
    <row r="4" spans="1:7" x14ac:dyDescent="0.25">
      <c r="A4">
        <v>3</v>
      </c>
      <c r="B4" t="s">
        <v>11</v>
      </c>
      <c r="E4">
        <v>3</v>
      </c>
    </row>
    <row r="5" spans="1:7" x14ac:dyDescent="0.25">
      <c r="A5">
        <v>4</v>
      </c>
      <c r="B5" t="s">
        <v>13</v>
      </c>
      <c r="E5">
        <v>4</v>
      </c>
      <c r="G5" s="14"/>
    </row>
    <row r="6" spans="1:7" x14ac:dyDescent="0.25">
      <c r="A6">
        <v>5</v>
      </c>
      <c r="B6" t="s">
        <v>12</v>
      </c>
      <c r="E6">
        <v>5</v>
      </c>
    </row>
    <row r="7" spans="1:7" x14ac:dyDescent="0.25">
      <c r="A7">
        <v>6</v>
      </c>
      <c r="B7" t="s">
        <v>14</v>
      </c>
      <c r="E7">
        <v>6</v>
      </c>
    </row>
    <row r="8" spans="1:7" x14ac:dyDescent="0.25">
      <c r="A8">
        <v>7</v>
      </c>
      <c r="B8" t="s">
        <v>15</v>
      </c>
      <c r="E8">
        <v>7</v>
      </c>
    </row>
    <row r="9" spans="1:7" x14ac:dyDescent="0.25">
      <c r="A9">
        <v>8</v>
      </c>
      <c r="B9" t="s">
        <v>16</v>
      </c>
      <c r="E9">
        <v>8</v>
      </c>
    </row>
    <row r="10" spans="1:7" x14ac:dyDescent="0.25">
      <c r="E10">
        <v>9</v>
      </c>
    </row>
    <row r="11" spans="1:7" x14ac:dyDescent="0.25">
      <c r="E11">
        <v>10</v>
      </c>
    </row>
    <row r="12" spans="1:7" x14ac:dyDescent="0.25">
      <c r="E12">
        <v>11</v>
      </c>
    </row>
    <row r="17" spans="1:5" x14ac:dyDescent="0.25">
      <c r="A17" t="s">
        <v>2</v>
      </c>
      <c r="B17" t="s">
        <v>3</v>
      </c>
      <c r="C17" t="s">
        <v>0</v>
      </c>
      <c r="D17" t="s">
        <v>1</v>
      </c>
      <c r="E17" t="s">
        <v>2</v>
      </c>
    </row>
    <row r="18" spans="1:5" x14ac:dyDescent="0.25">
      <c r="A18">
        <v>1</v>
      </c>
      <c r="B18" t="s">
        <v>5</v>
      </c>
      <c r="C18" s="1" t="s">
        <v>60</v>
      </c>
      <c r="E18">
        <v>1</v>
      </c>
    </row>
    <row r="19" spans="1:5" x14ac:dyDescent="0.25">
      <c r="A19">
        <v>2</v>
      </c>
      <c r="B19" s="1" t="s">
        <v>54</v>
      </c>
      <c r="C19" s="1" t="s">
        <v>61</v>
      </c>
      <c r="E19">
        <v>2</v>
      </c>
    </row>
    <row r="20" spans="1:5" x14ac:dyDescent="0.25">
      <c r="A20">
        <v>3</v>
      </c>
      <c r="B20" s="1" t="s">
        <v>55</v>
      </c>
      <c r="C20" s="1" t="s">
        <v>62</v>
      </c>
      <c r="E20">
        <v>3</v>
      </c>
    </row>
    <row r="21" spans="1:5" x14ac:dyDescent="0.25">
      <c r="A21">
        <v>4</v>
      </c>
      <c r="B21" s="1" t="s">
        <v>56</v>
      </c>
      <c r="C21" s="1" t="s">
        <v>63</v>
      </c>
      <c r="E21">
        <v>4</v>
      </c>
    </row>
    <row r="22" spans="1:5" x14ac:dyDescent="0.25">
      <c r="A22">
        <v>5</v>
      </c>
      <c r="B22" s="1" t="s">
        <v>57</v>
      </c>
      <c r="C22" s="1" t="s">
        <v>64</v>
      </c>
      <c r="E22">
        <v>5</v>
      </c>
    </row>
    <row r="23" spans="1:5" x14ac:dyDescent="0.25">
      <c r="A23">
        <v>6</v>
      </c>
      <c r="B23" s="1" t="s">
        <v>58</v>
      </c>
      <c r="C23" s="1" t="s">
        <v>65</v>
      </c>
    </row>
    <row r="24" spans="1:5" x14ac:dyDescent="0.25">
      <c r="A24">
        <v>7</v>
      </c>
      <c r="B24" s="1" t="s">
        <v>59</v>
      </c>
      <c r="C24" s="1" t="s">
        <v>66</v>
      </c>
    </row>
    <row r="26" spans="1:5" x14ac:dyDescent="0.25">
      <c r="A26" t="s">
        <v>27</v>
      </c>
      <c r="C26" s="1"/>
    </row>
    <row r="27" spans="1:5" x14ac:dyDescent="0.25">
      <c r="A27">
        <v>1</v>
      </c>
      <c r="B27" t="s">
        <v>5</v>
      </c>
      <c r="C27" s="1"/>
    </row>
    <row r="28" spans="1:5" x14ac:dyDescent="0.25">
      <c r="A28">
        <v>2</v>
      </c>
      <c r="B28" s="1" t="s">
        <v>48</v>
      </c>
      <c r="C28" s="1"/>
    </row>
    <row r="29" spans="1:5" x14ac:dyDescent="0.25">
      <c r="A29">
        <v>3</v>
      </c>
      <c r="B29" s="1" t="s">
        <v>49</v>
      </c>
    </row>
    <row r="30" spans="1:5" x14ac:dyDescent="0.25">
      <c r="A30">
        <v>4</v>
      </c>
      <c r="B30" s="1" t="s">
        <v>50</v>
      </c>
    </row>
    <row r="31" spans="1:5" x14ac:dyDescent="0.25">
      <c r="A31">
        <v>5</v>
      </c>
      <c r="B31" s="1" t="s">
        <v>51</v>
      </c>
    </row>
    <row r="32" spans="1:5" x14ac:dyDescent="0.25">
      <c r="A32">
        <v>6</v>
      </c>
      <c r="B32" s="1" t="s">
        <v>52</v>
      </c>
    </row>
    <row r="33" spans="1:3" x14ac:dyDescent="0.25">
      <c r="A33">
        <v>7</v>
      </c>
      <c r="B33" s="1" t="s">
        <v>53</v>
      </c>
    </row>
    <row r="35" spans="1:3" x14ac:dyDescent="0.25">
      <c r="A35" s="35" t="s">
        <v>39</v>
      </c>
    </row>
    <row r="36" spans="1:3" x14ac:dyDescent="0.25">
      <c r="A36" t="str">
        <f>"Currently Connected Desktop/Wyse : "&amp;Form!F47</f>
        <v xml:space="preserve">Currently Connected Desktop/Wyse : </v>
      </c>
    </row>
    <row r="37" spans="1:3" x14ac:dyDescent="0.25">
      <c r="A37" t="str">
        <f>"Network Port (Connected to BAA LAN) :"&amp;Form!F47</f>
        <v>Network Port (Connected to BAA LAN) :</v>
      </c>
    </row>
    <row r="38" spans="1:3" x14ac:dyDescent="0.25">
      <c r="A38" t="str">
        <f>"Network Port (Unproven connectivity) : "&amp;Form!F47</f>
        <v xml:space="preserve">Network Port (Unproven connectivity) : </v>
      </c>
    </row>
    <row r="39" spans="1:3" x14ac:dyDescent="0.25">
      <c r="A39" t="str">
        <f>"Area handset to be installed into : "&amp;Form!F47</f>
        <v xml:space="preserve">Area handset to be installed into : </v>
      </c>
    </row>
    <row r="41" spans="1:3" x14ac:dyDescent="0.25">
      <c r="C41" s="1"/>
    </row>
    <row r="42" spans="1:3" x14ac:dyDescent="0.25">
      <c r="C42" s="1"/>
    </row>
    <row r="43" spans="1:3" x14ac:dyDescent="0.25">
      <c r="C43" s="1"/>
    </row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</vt:lpstr>
      <vt:lpstr>IT_Page</vt:lpstr>
      <vt:lpstr>DataLookup</vt:lpstr>
    </vt:vector>
  </TitlesOfParts>
  <Company>BAA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LHRSClarkJ</dc:creator>
  <cp:lastModifiedBy>Nita Barthakur</cp:lastModifiedBy>
  <dcterms:created xsi:type="dcterms:W3CDTF">2007-10-09T13:47:28Z</dcterms:created>
  <dcterms:modified xsi:type="dcterms:W3CDTF">2018-07-09T14:32:18Z</dcterms:modified>
</cp:coreProperties>
</file>